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1"/>
  </bookViews>
  <sheets>
    <sheet name="Тарифы" sheetId="1" r:id="rId1"/>
    <sheet name="Показатели фин.хоз." sheetId="2" r:id="rId2"/>
    <sheet name="Доступ к товару( услуге)" sheetId="3" r:id="rId3"/>
    <sheet name="Характеристики товара(услуги)" sheetId="4" r:id="rId4"/>
  </sheets>
  <externalReferences>
    <externalReference r:id="rId7"/>
    <externalReference r:id="rId8"/>
    <externalReference r:id="rId9"/>
    <externalReference r:id="rId10"/>
  </externalReferences>
  <definedNames>
    <definedName name="kind_of_activity" localSheetId="2">'[2]Показатели фин.хоз.'!$B$19:$B$21</definedName>
    <definedName name="kind_of_activity" localSheetId="3">'[4]Показатели фин.хоз.'!$B$19:$B$21</definedName>
    <definedName name="kind_of_activity">'[1]Показатели фин.хоз.'!$B$19:$B$21</definedName>
    <definedName name="_xlnm.Print_Area" localSheetId="1">'Показатели фин.хоз.'!$A$1:$E$70</definedName>
  </definedNames>
  <calcPr fullCalcOnLoad="1"/>
</workbook>
</file>

<file path=xl/comments4.xml><?xml version="1.0" encoding="utf-8"?>
<comments xmlns="http://schemas.openxmlformats.org/spreadsheetml/2006/main">
  <authors>
    <author>JachmenyovaTV</author>
  </authors>
  <commentList>
    <comment ref="D12" authorId="0">
      <text>
        <r>
          <rPr>
            <b/>
            <sz val="8"/>
            <rFont val="Tahoma"/>
            <family val="2"/>
          </rPr>
          <t>JachmenyovaTV:</t>
        </r>
        <r>
          <rPr>
            <sz val="8"/>
            <rFont val="Tahoma"/>
            <family val="2"/>
          </rPr>
          <t xml:space="preserve">
Заполярный - 6 точек отбора проб 1 раз в месяц, Никель - 4 точки отбора проб 1 раз в месяц</t>
        </r>
      </text>
    </comment>
  </commentList>
</comments>
</file>

<file path=xl/sharedStrings.xml><?xml version="1.0" encoding="utf-8"?>
<sst xmlns="http://schemas.openxmlformats.org/spreadsheetml/2006/main" count="296" uniqueCount="203">
  <si>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</si>
  <si>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</si>
  <si>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</si>
  <si>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</si>
  <si>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</si>
  <si>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</si>
  <si>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</si>
  <si>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</si>
  <si>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1</t>
  </si>
  <si>
    <t>одноставочный</t>
  </si>
  <si>
    <t>руб./куб. м</t>
  </si>
  <si>
    <t>1.3</t>
  </si>
  <si>
    <t>Прочие потребители:</t>
  </si>
  <si>
    <t>1.3.1</t>
  </si>
  <si>
    <t>2</t>
  </si>
  <si>
    <t>4</t>
  </si>
  <si>
    <t>5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</si>
  <si>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</si>
  <si>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</si>
  <si>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</si>
  <si>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</si>
  <si>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</si>
  <si>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</si>
  <si>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</si>
  <si>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</si>
  <si>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6</t>
  </si>
  <si>
    <t>7</t>
  </si>
  <si>
    <t>7.1</t>
  </si>
  <si>
    <t>7.2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</si>
  <si>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</si>
  <si>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</si>
  <si>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</si>
  <si>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</si>
  <si>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</si>
  <si>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</si>
  <si>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</si>
  <si>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</si>
  <si>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</si>
  <si>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</si>
  <si>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17.1</t>
  </si>
  <si>
    <t>17.2</t>
  </si>
  <si>
    <t>18</t>
  </si>
  <si>
    <t>19</t>
  </si>
  <si>
    <t>вид регулируемой деятельности</t>
  </si>
  <si>
    <t>x</t>
  </si>
  <si>
    <t>выручка от регулируемой деятельности</t>
  </si>
  <si>
    <t>тыс.руб.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</si>
  <si>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</si>
  <si>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</si>
  <si>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</si>
  <si>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</si>
  <si>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</si>
  <si>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</si>
  <si>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</si>
  <si>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</si>
  <si>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</si>
  <si>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</si>
  <si>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</si>
  <si>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</si>
  <si>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</si>
  <si>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</si>
  <si>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</si>
  <si>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</si>
  <si>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</si>
  <si>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</si>
  <si>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</si>
  <si>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</si>
  <si>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</si>
  <si>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</si>
  <si>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</si>
  <si>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</si>
  <si>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</si>
  <si>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</si>
  <si>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</si>
  <si>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</si>
  <si>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</si>
  <si>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</si>
  <si>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3.8.1</t>
  </si>
  <si>
    <t>3.8.2</t>
  </si>
  <si>
    <t>отчисления на социальные нужды</t>
  </si>
  <si>
    <t>3.9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</si>
  <si>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</si>
  <si>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</si>
  <si>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</si>
  <si>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</si>
  <si>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</si>
  <si>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</si>
  <si>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</si>
  <si>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</si>
  <si>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</si>
  <si>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</si>
  <si>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</si>
  <si>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</si>
  <si>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</si>
  <si>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</si>
  <si>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</si>
  <si>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</si>
  <si>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</si>
  <si>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тыс.куб.м</t>
  </si>
  <si>
    <t>км</t>
  </si>
  <si>
    <t>ед.</t>
  </si>
  <si>
    <t>Исполнитель</t>
  </si>
  <si>
    <t>Срок предоставления</t>
  </si>
  <si>
    <t>Источник официального опубликования</t>
  </si>
  <si>
    <t>Примечание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</si>
  <si>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</si>
  <si>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</si>
  <si>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</si>
  <si>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</si>
  <si>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</si>
  <si>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</si>
  <si>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</si>
  <si>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</si>
  <si>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тыс.кВт*ч</t>
  </si>
  <si>
    <t>Расходы на реагенты:</t>
  </si>
  <si>
    <t>чел.</t>
  </si>
  <si>
    <t>изменении стоимости основных фондов, в том числе за счет ввода (вывода) их из эксплуатации</t>
  </si>
  <si>
    <t>Поднято воды, в.т.ч.</t>
  </si>
  <si>
    <t>из подземных водоисточников</t>
  </si>
  <si>
    <t>из поверхностных водоисточников</t>
  </si>
  <si>
    <t>Получено воды со стороны, в. т.ч</t>
  </si>
  <si>
    <t>8.1</t>
  </si>
  <si>
    <t>8.2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</si>
  <si>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</si>
  <si>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</si>
  <si>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</si>
  <si>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</si>
  <si>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</si>
  <si>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</si>
  <si>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потери воды в сетях (процентов)</t>
  </si>
  <si>
    <t>%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</si>
  <si>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</si>
  <si>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</si>
  <si>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</si>
  <si>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</si>
  <si>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</si>
  <si>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</si>
  <si>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</si>
  <si>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</si>
  <si>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</si>
  <si>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</si>
  <si>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</si>
  <si>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</si>
  <si>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</si>
  <si>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</si>
  <si>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</si>
  <si>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</si>
  <si>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Оказание услуг в сфере водоснабжения</t>
  </si>
  <si>
    <t>п.36 Стандарта раскрытия информации</t>
  </si>
  <si>
    <t>ВОДОСНАБЖЕНИЕ</t>
  </si>
  <si>
    <t>общепроизводственные (цеховые) расходы, в том числе:</t>
  </si>
  <si>
    <t>общехозяйственные (управленческие) расходы, в том числе:</t>
  </si>
  <si>
    <t>Управление по тарифному регулированию Мурманской области</t>
  </si>
  <si>
    <t>от 29.11.2011 № 54/2</t>
  </si>
  <si>
    <t>плановые (учтенные в  тарифе ) 2012 г.</t>
  </si>
  <si>
    <t xml:space="preserve">                                п.34 Стандарта раскрытия информации</t>
  </si>
  <si>
    <t>п. 34 Стандарта раскрытия информации</t>
  </si>
  <si>
    <t>газета "Мурманский вестник"</t>
  </si>
  <si>
    <t>ВОДОСНАБЖЕНИЕ                                         г. Заполярный, пг. Никель</t>
  </si>
  <si>
    <t>п.40 Стандарта раскрытия информации</t>
  </si>
  <si>
    <t>ЦЭиЭС</t>
  </si>
  <si>
    <t>ежеквартально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</si>
  <si>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на пл. Заполярный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</si>
  <si>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</si>
  <si>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</si>
  <si>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</si>
  <si>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</si>
  <si>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</si>
  <si>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</si>
  <si>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>за период с 01.01.2012 по 31.12.2012</t>
  </si>
  <si>
    <t>ВОДОСНАБЖЕНИЕ г. Заполярный</t>
  </si>
  <si>
    <t>Утвержденные тарифы на транспортировку холодной воды, в том числе:</t>
  </si>
  <si>
    <t>Информация о тарифах на услуги водоснабжения  (услуги по транспортированию воды)  ОАО "Кольская ГМК" г. Заполярный, пгт. Никель на 2012 год</t>
  </si>
  <si>
    <t>фактические 2012 г.</t>
  </si>
  <si>
    <t>Информация об основных показателях финансово-хозяйственной деятельности ОАО "Кольская ГМК" (услуги по транспортированию воды) в г. Заполярный, пгт. Никель, включая структуру основных производственных затрат (в части регулируемой деятельности)</t>
  </si>
  <si>
    <t>Увеличение по ОАО "ПС" в связи с переходом с оборотного водоснабжения компрессоров на прямоточное охлаждение со сбросом</t>
  </si>
  <si>
    <t>расходы из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</si>
  <si>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Выросла доля сторонников</t>
  </si>
  <si>
    <t>п.37 Стандарта раскрытия информации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</si>
  <si>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ОАО "Кольская ГМК" пл. Заполярный-Никель</t>
  </si>
  <si>
    <t>п.37</t>
  </si>
  <si>
    <t>а</t>
  </si>
  <si>
    <t>количество аварий на системах холодного водоснабжения (единиц на км)</t>
  </si>
  <si>
    <t>б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</si>
  <si>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</si>
  <si>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</si>
  <si>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</si>
  <si>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в</t>
  </si>
  <si>
    <t>3</t>
  </si>
  <si>
    <t>общее количество проведенных проб по следующим показателям: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</si>
  <si>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</si>
  <si>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</si>
  <si>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</si>
  <si>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</si>
  <si>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</si>
  <si>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г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</si>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</sst>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"/>
    <numFmt numFmtId="168" formatCode="#,##0.0"/>
    <numFmt numFmtId="169" formatCode="#,##0.0_р_.;\-#,##0.0_р_."/>
    <numFmt numFmtId="170" formatCode="#,##0.0000"/>
    <numFmt numFmtId="171" formatCode="#,##0.00000"/>
    <numFmt numFmtId="172" formatCode="#,##0.000_р_.;\-#,##0.000_р_."/>
    <numFmt numFmtId="173" formatCode="#,##0.0000_р_.;\-#,##0.00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name val="Arial Cyr"/>
      <family val="0"/>
    </font>
    <font>
      <sz val="8"/>
      <name val="Calibri"/>
      <family val="2"/>
    </font>
    <font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ahom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4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14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 shrinkToFit="1" readingOrder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2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horizontal="left" vertical="center" wrapText="1" inden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left" vertical="center" wrapText="1" indent="2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49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left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55" applyFont="1" applyFill="1" applyBorder="1" applyAlignment="1" applyProtection="1">
      <alignment horizontal="center" vertical="center" wrapText="1"/>
      <protection locked="0"/>
    </xf>
    <xf numFmtId="4" fontId="2" fillId="0" borderId="33" xfId="0" applyNumberFormat="1" applyFont="1" applyFill="1" applyBorder="1" applyAlignment="1" applyProtection="1">
      <alignment horizontal="center" vertical="center"/>
      <protection locked="0"/>
    </xf>
    <xf numFmtId="171" fontId="2" fillId="0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 horizontal="center" vertical="center"/>
      <protection/>
    </xf>
    <xf numFmtId="2" fontId="2" fillId="0" borderId="0" xfId="0" applyNumberFormat="1" applyFont="1" applyFill="1" applyAlignment="1" applyProtection="1">
      <alignment/>
      <protection/>
    </xf>
    <xf numFmtId="4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left" vertical="center" wrapText="1" indent="1"/>
      <protection/>
    </xf>
    <xf numFmtId="0" fontId="2" fillId="0" borderId="15" xfId="0" applyFont="1" applyFill="1" applyBorder="1" applyAlignment="1" applyProtection="1">
      <alignment horizontal="left" vertical="center" wrapText="1" indent="2"/>
      <protection/>
    </xf>
    <xf numFmtId="4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166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left" vertical="center" wrapText="1" indent="3"/>
      <protection/>
    </xf>
    <xf numFmtId="2" fontId="2" fillId="0" borderId="0" xfId="0" applyNumberFormat="1" applyFont="1" applyFill="1" applyAlignment="1" applyProtection="1">
      <alignment horizontal="center" vertical="center"/>
      <protection/>
    </xf>
    <xf numFmtId="4" fontId="9" fillId="0" borderId="13" xfId="0" applyNumberFormat="1" applyFont="1" applyFill="1" applyBorder="1" applyAlignment="1" applyProtection="1">
      <alignment horizontal="center" vertical="center"/>
      <protection locked="0"/>
    </xf>
    <xf numFmtId="39" fontId="2" fillId="0" borderId="13" xfId="0" applyNumberFormat="1" applyFont="1" applyFill="1" applyBorder="1" applyAlignment="1" applyProtection="1">
      <alignment horizontal="center" vertical="center"/>
      <protection/>
    </xf>
    <xf numFmtId="37" fontId="2" fillId="0" borderId="13" xfId="0" applyNumberFormat="1" applyFont="1" applyFill="1" applyBorder="1" applyAlignment="1" applyProtection="1">
      <alignment horizontal="center" vertical="center"/>
      <protection locked="0"/>
    </xf>
    <xf numFmtId="39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vertical="center" wrapText="1"/>
      <protection/>
    </xf>
    <xf numFmtId="169" fontId="2" fillId="0" borderId="13" xfId="0" applyNumberFormat="1" applyFont="1" applyFill="1" applyBorder="1" applyAlignment="1" applyProtection="1">
      <alignment horizontal="center" vertical="center"/>
      <protection locked="0"/>
    </xf>
    <xf numFmtId="167" fontId="2" fillId="0" borderId="33" xfId="0" applyNumberFormat="1" applyFont="1" applyFill="1" applyBorder="1" applyAlignment="1" applyProtection="1">
      <alignment horizontal="center" vertical="center"/>
      <protection locked="0"/>
    </xf>
    <xf numFmtId="164" fontId="2" fillId="0" borderId="33" xfId="0" applyNumberFormat="1" applyFont="1" applyFill="1" applyBorder="1" applyAlignment="1" applyProtection="1">
      <alignment horizontal="center" vertical="center"/>
      <protection locked="0"/>
    </xf>
    <xf numFmtId="2" fontId="2" fillId="0" borderId="33" xfId="0" applyNumberFormat="1" applyFont="1" applyFill="1" applyBorder="1" applyAlignment="1" applyProtection="1">
      <alignment horizontal="center" vertical="center"/>
      <protection locked="0"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left" vertical="center" wrapText="1" indent="2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4" fontId="2" fillId="0" borderId="36" xfId="0" applyNumberFormat="1" applyFont="1" applyFill="1" applyBorder="1" applyAlignment="1" applyProtection="1">
      <alignment horizontal="center" vertical="center"/>
      <protection locked="0"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49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41" xfId="53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49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1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left" vertical="center" wrapText="1" indent="2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2" fontId="2" fillId="0" borderId="47" xfId="0" applyNumberFormat="1" applyFont="1" applyFill="1" applyBorder="1" applyAlignment="1" applyProtection="1">
      <alignment horizontal="center" vertical="center" wrapText="1"/>
      <protection/>
    </xf>
    <xf numFmtId="14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vertical="center" wrapText="1" shrinkToFit="1" readingOrder="1"/>
      <protection/>
    </xf>
    <xf numFmtId="49" fontId="2" fillId="0" borderId="47" xfId="0" applyNumberFormat="1" applyFont="1" applyFill="1" applyBorder="1" applyAlignment="1" applyProtection="1">
      <alignment vertical="center" wrapText="1"/>
      <protection/>
    </xf>
    <xf numFmtId="49" fontId="2" fillId="0" borderId="38" xfId="0" applyNumberFormat="1" applyFont="1" applyFill="1" applyBorder="1" applyAlignment="1" applyProtection="1">
      <alignment vertical="center" wrapText="1"/>
      <protection/>
    </xf>
    <xf numFmtId="49" fontId="2" fillId="0" borderId="48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top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46" fillId="0" borderId="0" xfId="0" applyFont="1" applyFill="1" applyBorder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 applyProtection="1">
      <alignment horizontal="center" vertical="center" wrapText="1"/>
      <protection/>
    </xf>
    <xf numFmtId="3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 applyProtection="1">
      <alignment horizontal="center" vertical="center"/>
      <protection/>
    </xf>
    <xf numFmtId="0" fontId="2" fillId="0" borderId="57" xfId="0" applyFont="1" applyFill="1" applyBorder="1" applyAlignment="1" applyProtection="1">
      <alignment vertical="center" wrapText="1"/>
      <protection/>
    </xf>
    <xf numFmtId="3" fontId="2" fillId="0" borderId="58" xfId="0" applyNumberFormat="1" applyFont="1" applyFill="1" applyBorder="1" applyAlignment="1" applyProtection="1">
      <alignment horizontal="center" vertical="center"/>
      <protection locked="0"/>
    </xf>
    <xf numFmtId="172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 applyProtection="1">
      <alignment horizontal="center" vertical="center" wrapText="1"/>
      <protection/>
    </xf>
    <xf numFmtId="0" fontId="3" fillId="0" borderId="6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 applyProtection="1">
      <alignment horizontal="right" wrapText="1"/>
      <protection/>
    </xf>
    <xf numFmtId="0" fontId="0" fillId="0" borderId="0" xfId="0" applyFill="1" applyAlignment="1">
      <alignment horizontal="right" wrapText="1"/>
    </xf>
    <xf numFmtId="0" fontId="2" fillId="0" borderId="0" xfId="0" applyFont="1" applyFill="1" applyAlignment="1" applyProtection="1">
      <alignment horizontal="left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21" xfId="0" applyFont="1" applyFill="1" applyBorder="1" applyAlignment="1" applyProtection="1">
      <alignment wrapText="1"/>
      <protection/>
    </xf>
    <xf numFmtId="0" fontId="3" fillId="0" borderId="6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65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63" xfId="0" applyFont="1" applyFill="1" applyBorder="1" applyAlignment="1" applyProtection="1">
      <alignment horizontal="center" vertical="center"/>
      <protection/>
    </xf>
    <xf numFmtId="0" fontId="2" fillId="0" borderId="64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4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 wrapText="1" indent="1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 wrapText="1" indent="1"/>
      <protection/>
    </xf>
    <xf numFmtId="49" fontId="2" fillId="0" borderId="65" xfId="0" applyNumberFormat="1" applyFont="1" applyFill="1" applyBorder="1" applyAlignment="1" applyProtection="1">
      <alignment horizontal="center" vertical="center"/>
      <protection/>
    </xf>
    <xf numFmtId="0" fontId="2" fillId="0" borderId="63" xfId="0" applyFont="1" applyFill="1" applyBorder="1" applyAlignment="1" applyProtection="1">
      <alignment horizontal="left" vertical="center" wrapText="1" indent="1"/>
      <protection/>
    </xf>
    <xf numFmtId="49" fontId="2" fillId="0" borderId="66" xfId="0" applyNumberFormat="1" applyFont="1" applyFill="1" applyBorder="1" applyAlignment="1" applyProtection="1">
      <alignment horizontal="center" vertical="center"/>
      <protection/>
    </xf>
    <xf numFmtId="0" fontId="2" fillId="0" borderId="57" xfId="0" applyFont="1" applyFill="1" applyBorder="1" applyAlignment="1" applyProtection="1">
      <alignment horizontal="left" vertical="center" wrapText="1" indent="1"/>
      <protection/>
    </xf>
    <xf numFmtId="4" fontId="2" fillId="0" borderId="58" xfId="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ЖКУ_проект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FFF692\&#1074;&#1086;&#1076;&#1072;\&#1054;.&#1042;.&#1058;&#1074;&#1077;&#1088;&#1076;&#1086;&#1074;&#1072;\&#1048;&#1085;&#1092;&#1086;&#1088;&#1084;&#1072;&#1094;&#1080;&#1103;%20&#1087;&#1086;%20&#1074;&#1086;&#1076;&#1086;&#1089;&#1085;&#1072;&#1073;&#1078;&#1077;&#1085;&#1080;&#1102;%20&#1062;&#1069;&#1080;&#1069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FFF692\&#1058;&#1074;&#1077;&#1088;&#1076;&#1086;&#1074;&#1072;%20&#1054;.&#1042;\&#1048;&#1085;&#1092;&#1086;&#1088;&#1084;&#1072;&#1094;&#1080;&#1103;%20&#1087;&#1086;%20&#1074;&#1086;&#1076;&#1086;&#1089;&#1085;&#1072;&#1073;&#1078;&#1077;&#1085;&#1080;&#1102;%20&#1062;&#1069;&#1080;&#1069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LAN\&#1058;&#1072;&#1088;&#1080;&#1092;&#1099;%20&#1080;%20&#1079;&#1072;&#1087;&#1088;&#1086;&#1089;&#1099;,&#1082;&#1086;&#1090;&#1077;&#1083;&#1100;&#1085;&#1099;&#1077;\&#1056;&#1072;&#1089;&#1082;&#1088;&#1099;&#1090;&#1080;&#1077;%20&#1080;&#1085;&#1092;&#1086;&#1088;&#1084;&#1072;&#1094;&#1080;&#1080;%20&#1087;&#1086;%20&#1090;&#1072;&#1088;&#1080;&#1092;&#1072;&#1084;\2012\3_vodosnab_p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58;&#1074;&#1077;&#1088;&#1076;&#1086;&#1074;&#1072;%20&#1054;.&#1042;\&#1048;&#1085;&#1092;&#1086;&#1088;&#1084;&#1072;&#1094;&#1080;&#1103;%20&#1087;&#1086;%20&#1074;&#1086;&#1076;&#1086;&#1089;&#1085;&#1072;&#1073;&#1078;&#1077;&#1085;&#1080;&#1102;%20&#1062;&#1069;&#1080;&#1069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оказатели фин.хоз."/>
      <sheetName val="Характеристики товара(услуги)"/>
      <sheetName val="Инвестиции"/>
      <sheetName val="Доступ к товару( услуге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оказатели фин.хоз."/>
      <sheetName val="Характеристики товара(услуги)"/>
      <sheetName val="Инвестиции"/>
      <sheetName val="Доступ к товару( услуге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УТР"/>
      <sheetName val="Тариф "/>
      <sheetName val="сравнение"/>
      <sheetName val="Показатели фин.хоз. "/>
      <sheetName val="Показатели фин.хоз. 2"/>
      <sheetName val="Характеристики товара(услуги)"/>
      <sheetName val="Инвестиции"/>
      <sheetName val="Доступ к товару( услуге)"/>
    </sheetNames>
    <sheetDataSet>
      <sheetData sheetId="2">
        <row r="33">
          <cell r="D33">
            <v>1.7185041228874576</v>
          </cell>
        </row>
      </sheetData>
      <sheetData sheetId="4">
        <row r="11">
          <cell r="G11">
            <v>2264.38041</v>
          </cell>
        </row>
        <row r="13">
          <cell r="G13">
            <v>43.86868614287885</v>
          </cell>
        </row>
        <row r="15">
          <cell r="G15">
            <v>29.418490056092665</v>
          </cell>
        </row>
        <row r="28">
          <cell r="G28">
            <v>165.6198244266704</v>
          </cell>
        </row>
        <row r="30">
          <cell r="G30">
            <v>692.3709377534376</v>
          </cell>
        </row>
        <row r="33">
          <cell r="G33">
            <v>115.1649334395411</v>
          </cell>
        </row>
        <row r="34">
          <cell r="G34">
            <v>35.81629429969728</v>
          </cell>
        </row>
        <row r="35">
          <cell r="G35">
            <v>6.697647034043392</v>
          </cell>
        </row>
        <row r="36">
          <cell r="G36">
            <v>2369.356568708307</v>
          </cell>
        </row>
        <row r="37">
          <cell r="G37">
            <v>2021.212497642973</v>
          </cell>
        </row>
        <row r="38">
          <cell r="G38">
            <v>275.2127043994735</v>
          </cell>
        </row>
        <row r="39">
          <cell r="G39">
            <v>30.757899199999997</v>
          </cell>
        </row>
        <row r="40">
          <cell r="G40">
            <v>1</v>
          </cell>
        </row>
        <row r="41">
          <cell r="G41">
            <v>72.93136666586048</v>
          </cell>
        </row>
        <row r="43">
          <cell r="G43">
            <v>-2919.7546534395415</v>
          </cell>
        </row>
        <row r="44">
          <cell r="G44">
            <v>58.61999788554095</v>
          </cell>
        </row>
        <row r="45">
          <cell r="G45">
            <v>75.60000000000218</v>
          </cell>
        </row>
        <row r="49">
          <cell r="G49">
            <v>2296.757</v>
          </cell>
        </row>
        <row r="51">
          <cell r="G51">
            <v>2296.757</v>
          </cell>
        </row>
        <row r="53">
          <cell r="G53">
            <v>271.533</v>
          </cell>
        </row>
        <row r="54">
          <cell r="G54">
            <v>51.011</v>
          </cell>
        </row>
        <row r="55">
          <cell r="G55">
            <v>220.52200000000002</v>
          </cell>
        </row>
        <row r="56">
          <cell r="G56">
            <v>4.453279123564226</v>
          </cell>
        </row>
        <row r="57">
          <cell r="G57">
            <v>30.1</v>
          </cell>
        </row>
        <row r="58">
          <cell r="G58">
            <v>0</v>
          </cell>
        </row>
        <row r="59">
          <cell r="G59">
            <v>1</v>
          </cell>
        </row>
        <row r="61">
          <cell r="G61">
            <v>0.10306836987979137</v>
          </cell>
        </row>
        <row r="62">
          <cell r="G62">
            <v>102.281</v>
          </cell>
        </row>
        <row r="64">
          <cell r="G64">
            <v>102.281</v>
          </cell>
        </row>
        <row r="67">
          <cell r="G67">
            <v>102.281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оказатели фин.хоз."/>
      <sheetName val="Характеристики товара(услуги)"/>
      <sheetName val="Инвестиции"/>
      <sheetName val="Доступ к товару( услуге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zoomScalePageLayoutView="0" workbookViewId="0" topLeftCell="A1">
      <selection activeCell="A3" sqref="A3:J3"/>
    </sheetView>
  </sheetViews>
  <sheetFormatPr defaultColWidth="9.140625" defaultRowHeight="12" customHeight="1"/>
  <cols>
    <col min="1" max="1" width="6.8515625" style="2" customWidth="1"/>
    <col min="2" max="2" width="50.7109375" style="2" customWidth="1"/>
    <col min="3" max="3" width="15.7109375" style="2" customWidth="1"/>
    <col min="4" max="4" width="9.421875" style="2" bestFit="1" customWidth="1"/>
    <col min="5" max="5" width="11.421875" style="2" bestFit="1" customWidth="1"/>
    <col min="6" max="6" width="14.140625" style="2" customWidth="1"/>
    <col min="7" max="7" width="15.8515625" style="2" customWidth="1"/>
    <col min="8" max="8" width="25.421875" style="2" customWidth="1"/>
    <col min="9" max="9" width="15.421875" style="2" hidden="1" customWidth="1"/>
    <col min="10" max="10" width="13.00390625" style="2" hidden="1" customWidth="1"/>
    <col min="11" max="16384" width="9.140625" style="2" customWidth="1"/>
  </cols>
  <sheetData>
    <row r="1" spans="1:10" ht="15">
      <c r="A1" s="75" t="s">
        <v>155</v>
      </c>
      <c r="B1" s="2" t="s">
        <v>156</v>
      </c>
      <c r="G1" s="120" t="s">
        <v>170</v>
      </c>
      <c r="H1" s="121"/>
      <c r="I1" s="118"/>
      <c r="J1" s="119"/>
    </row>
    <row r="2" ht="21" customHeight="1">
      <c r="J2" s="76"/>
    </row>
    <row r="3" spans="1:21" ht="12" customHeight="1">
      <c r="A3" s="115" t="s">
        <v>172</v>
      </c>
      <c r="B3" s="116"/>
      <c r="C3" s="116"/>
      <c r="D3" s="116"/>
      <c r="E3" s="116"/>
      <c r="F3" s="116"/>
      <c r="G3" s="116"/>
      <c r="H3" s="116"/>
      <c r="I3" s="116"/>
      <c r="J3" s="117"/>
      <c r="K3" s="30"/>
      <c r="L3" s="31"/>
      <c r="M3" s="31"/>
      <c r="N3" s="7"/>
      <c r="O3" s="7"/>
      <c r="P3" s="7"/>
      <c r="Q3" s="7"/>
      <c r="R3" s="7"/>
      <c r="S3" s="7"/>
      <c r="T3" s="7"/>
      <c r="U3" s="7"/>
    </row>
    <row r="4" spans="1:21" ht="12" customHeight="1" thickBot="1">
      <c r="A4" s="77"/>
      <c r="B4" s="32"/>
      <c r="C4" s="32"/>
      <c r="D4" s="32"/>
      <c r="E4" s="32"/>
      <c r="F4" s="32"/>
      <c r="G4" s="32"/>
      <c r="H4" s="32"/>
      <c r="I4" s="32"/>
      <c r="J4" s="1"/>
      <c r="K4" s="6"/>
      <c r="L4" s="6"/>
      <c r="M4" s="6"/>
      <c r="N4" s="7"/>
      <c r="O4" s="7"/>
      <c r="P4" s="7"/>
      <c r="Q4" s="7"/>
      <c r="R4" s="7"/>
      <c r="S4" s="7"/>
      <c r="T4" s="7"/>
      <c r="U4" s="7"/>
    </row>
    <row r="5" spans="1:21" ht="46.5" thickBot="1" thickTop="1">
      <c r="A5" s="78" t="s">
        <v>0</v>
      </c>
      <c r="B5" s="33" t="s">
        <v>1</v>
      </c>
      <c r="C5" s="34" t="s">
        <v>2</v>
      </c>
      <c r="D5" s="34" t="s">
        <v>3</v>
      </c>
      <c r="E5" s="79" t="s">
        <v>4</v>
      </c>
      <c r="F5" s="79" t="s">
        <v>5</v>
      </c>
      <c r="G5" s="34" t="s">
        <v>6</v>
      </c>
      <c r="H5" s="79" t="s">
        <v>7</v>
      </c>
      <c r="I5" s="80" t="s">
        <v>103</v>
      </c>
      <c r="J5" s="81" t="s">
        <v>104</v>
      </c>
      <c r="K5" s="6"/>
      <c r="L5" s="6"/>
      <c r="M5" s="6"/>
      <c r="N5" s="7"/>
      <c r="O5" s="7"/>
      <c r="P5" s="7"/>
      <c r="Q5" s="7"/>
      <c r="R5" s="7"/>
      <c r="S5" s="7"/>
      <c r="T5" s="7"/>
      <c r="U5" s="7"/>
    </row>
    <row r="6" spans="1:21" ht="12" customHeight="1" thickBot="1">
      <c r="A6" s="82">
        <v>1</v>
      </c>
      <c r="B6" s="83">
        <f>A6+1</f>
        <v>2</v>
      </c>
      <c r="C6" s="84">
        <v>3</v>
      </c>
      <c r="D6" s="37">
        <v>4</v>
      </c>
      <c r="E6" s="37">
        <v>5</v>
      </c>
      <c r="F6" s="37">
        <v>6</v>
      </c>
      <c r="G6" s="37">
        <v>7</v>
      </c>
      <c r="H6" s="84">
        <v>8</v>
      </c>
      <c r="I6" s="37">
        <v>9</v>
      </c>
      <c r="J6" s="40">
        <v>10</v>
      </c>
      <c r="K6" s="6"/>
      <c r="L6" s="6"/>
      <c r="M6" s="6"/>
      <c r="N6" s="7"/>
      <c r="O6" s="7"/>
      <c r="P6" s="7"/>
      <c r="Q6" s="7"/>
      <c r="R6" s="7"/>
      <c r="S6" s="7"/>
      <c r="T6" s="7"/>
      <c r="U6" s="7"/>
    </row>
    <row r="7" spans="1:21" ht="22.5">
      <c r="A7" s="18" t="s">
        <v>8</v>
      </c>
      <c r="B7" s="20" t="s">
        <v>171</v>
      </c>
      <c r="C7" s="3"/>
      <c r="D7" s="14"/>
      <c r="E7" s="4"/>
      <c r="F7" s="4"/>
      <c r="G7" s="5"/>
      <c r="H7" s="5"/>
      <c r="I7" s="15"/>
      <c r="J7" s="21"/>
      <c r="K7" s="6"/>
      <c r="L7" s="6"/>
      <c r="M7" s="6"/>
      <c r="N7" s="7"/>
      <c r="O7" s="7"/>
      <c r="P7" s="7"/>
      <c r="Q7" s="7"/>
      <c r="R7" s="7"/>
      <c r="S7" s="7"/>
      <c r="T7" s="7"/>
      <c r="U7" s="7"/>
    </row>
    <row r="8" spans="1:21" ht="11.25">
      <c r="A8" s="19" t="s">
        <v>11</v>
      </c>
      <c r="B8" s="22" t="s">
        <v>12</v>
      </c>
      <c r="C8" s="3"/>
      <c r="D8" s="12"/>
      <c r="E8" s="8"/>
      <c r="F8" s="8"/>
      <c r="G8" s="9"/>
      <c r="H8" s="9"/>
      <c r="I8" s="16"/>
      <c r="J8" s="23"/>
      <c r="K8" s="6"/>
      <c r="L8" s="6"/>
      <c r="M8" s="6"/>
      <c r="N8" s="7"/>
      <c r="O8" s="7"/>
      <c r="P8" s="7"/>
      <c r="Q8" s="7"/>
      <c r="R8" s="7"/>
      <c r="S8" s="7"/>
      <c r="T8" s="7"/>
      <c r="U8" s="7"/>
    </row>
    <row r="9" spans="1:21" ht="33.75">
      <c r="A9" s="19" t="s">
        <v>13</v>
      </c>
      <c r="B9" s="24" t="s">
        <v>9</v>
      </c>
      <c r="C9" s="3" t="s">
        <v>10</v>
      </c>
      <c r="D9" s="85">
        <v>1.64</v>
      </c>
      <c r="E9" s="86">
        <v>40909</v>
      </c>
      <c r="F9" s="86">
        <v>41090</v>
      </c>
      <c r="G9" s="10" t="s">
        <v>153</v>
      </c>
      <c r="H9" s="9" t="s">
        <v>152</v>
      </c>
      <c r="I9" s="16" t="s">
        <v>157</v>
      </c>
      <c r="J9" s="23"/>
      <c r="K9" s="6"/>
      <c r="L9" s="6"/>
      <c r="M9" s="6"/>
      <c r="N9" s="7"/>
      <c r="O9" s="7"/>
      <c r="P9" s="7"/>
      <c r="Q9" s="7"/>
      <c r="R9" s="7"/>
      <c r="S9" s="7"/>
      <c r="T9" s="7"/>
      <c r="U9" s="7"/>
    </row>
    <row r="10" spans="1:21" ht="33.75">
      <c r="A10" s="19" t="s">
        <v>13</v>
      </c>
      <c r="B10" s="24" t="s">
        <v>9</v>
      </c>
      <c r="C10" s="3" t="s">
        <v>10</v>
      </c>
      <c r="D10" s="85">
        <v>1.73</v>
      </c>
      <c r="E10" s="86">
        <v>41091</v>
      </c>
      <c r="F10" s="86">
        <v>41152</v>
      </c>
      <c r="G10" s="10" t="s">
        <v>153</v>
      </c>
      <c r="H10" s="9" t="s">
        <v>152</v>
      </c>
      <c r="I10" s="16" t="s">
        <v>157</v>
      </c>
      <c r="J10" s="23"/>
      <c r="K10" s="6"/>
      <c r="L10" s="6"/>
      <c r="M10" s="6"/>
      <c r="N10" s="7"/>
      <c r="O10" s="7"/>
      <c r="P10" s="7"/>
      <c r="Q10" s="7"/>
      <c r="R10" s="7"/>
      <c r="S10" s="7"/>
      <c r="T10" s="7"/>
      <c r="U10" s="7"/>
    </row>
    <row r="11" spans="1:21" ht="34.5" thickBot="1">
      <c r="A11" s="19" t="s">
        <v>13</v>
      </c>
      <c r="B11" s="87" t="s">
        <v>9</v>
      </c>
      <c r="C11" s="88" t="s">
        <v>10</v>
      </c>
      <c r="D11" s="89">
        <v>1.83</v>
      </c>
      <c r="E11" s="90">
        <v>41153</v>
      </c>
      <c r="F11" s="90">
        <v>41274</v>
      </c>
      <c r="G11" s="91" t="s">
        <v>153</v>
      </c>
      <c r="H11" s="92" t="s">
        <v>152</v>
      </c>
      <c r="I11" s="93" t="s">
        <v>157</v>
      </c>
      <c r="J11" s="94"/>
      <c r="K11" s="6"/>
      <c r="L11" s="6"/>
      <c r="M11" s="6"/>
      <c r="N11" s="7"/>
      <c r="O11" s="7"/>
      <c r="P11" s="7"/>
      <c r="Q11" s="7"/>
      <c r="R11" s="7"/>
      <c r="S11" s="7"/>
      <c r="T11" s="7"/>
      <c r="U11" s="7"/>
    </row>
    <row r="12" spans="1:8" ht="12" customHeight="1" thickTop="1">
      <c r="A12" s="95"/>
      <c r="B12" s="96"/>
      <c r="C12" s="96"/>
      <c r="D12" s="96"/>
      <c r="E12" s="96"/>
      <c r="F12" s="96"/>
      <c r="G12" s="96"/>
      <c r="H12" s="96"/>
    </row>
  </sheetData>
  <sheetProtection/>
  <mergeCells count="3">
    <mergeCell ref="A3:J3"/>
    <mergeCell ref="I1:J1"/>
    <mergeCell ref="G1:H1"/>
  </mergeCells>
  <dataValidations count="2">
    <dataValidation type="date" allowBlank="1" showInputMessage="1" showErrorMessage="1" sqref="E7:F11">
      <formula1>1</formula1>
      <formula2>73051</formula2>
    </dataValidation>
    <dataValidation type="decimal" allowBlank="1" showInputMessage="1" showErrorMessage="1" sqref="D8:D11">
      <formula1>-999999999999999</formula1>
      <formula2>999999999999999000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0"/>
  <sheetViews>
    <sheetView tabSelected="1" zoomScalePageLayoutView="0" workbookViewId="0" topLeftCell="A4">
      <selection activeCell="I45" sqref="I45"/>
    </sheetView>
  </sheetViews>
  <sheetFormatPr defaultColWidth="9.140625" defaultRowHeight="15"/>
  <cols>
    <col min="1" max="1" width="13.7109375" style="2" customWidth="1"/>
    <col min="2" max="2" width="64.7109375" style="2" customWidth="1"/>
    <col min="3" max="3" width="15.28125" style="2" customWidth="1"/>
    <col min="4" max="4" width="25.28125" style="2" customWidth="1"/>
    <col min="5" max="5" width="23.7109375" style="2" customWidth="1"/>
    <col min="6" max="6" width="9.140625" style="2" customWidth="1"/>
    <col min="7" max="7" width="12.7109375" style="29" customWidth="1"/>
    <col min="8" max="16384" width="9.140625" style="2" customWidth="1"/>
  </cols>
  <sheetData>
    <row r="1" spans="1:5" ht="22.5">
      <c r="A1" s="122" t="s">
        <v>148</v>
      </c>
      <c r="B1" s="122"/>
      <c r="D1" s="28"/>
      <c r="E1" s="28" t="s">
        <v>158</v>
      </c>
    </row>
    <row r="3" spans="1:15" ht="37.5" customHeight="1">
      <c r="A3" s="123" t="s">
        <v>174</v>
      </c>
      <c r="B3" s="124"/>
      <c r="C3" s="124"/>
      <c r="D3" s="124"/>
      <c r="E3" s="124"/>
      <c r="F3" s="31"/>
      <c r="G3" s="31"/>
      <c r="H3" s="7"/>
      <c r="I3" s="7"/>
      <c r="J3" s="7"/>
      <c r="K3" s="7"/>
      <c r="L3" s="7"/>
      <c r="M3" s="7"/>
      <c r="N3" s="7"/>
      <c r="O3" s="7"/>
    </row>
    <row r="4" spans="1:15" ht="12" thickBot="1">
      <c r="A4" s="32"/>
      <c r="B4" s="32"/>
      <c r="C4" s="32"/>
      <c r="D4" s="32"/>
      <c r="E4" s="6"/>
      <c r="F4" s="6"/>
      <c r="G4" s="31"/>
      <c r="H4" s="7"/>
      <c r="I4" s="7"/>
      <c r="J4" s="7"/>
      <c r="K4" s="7"/>
      <c r="L4" s="7"/>
      <c r="M4" s="7"/>
      <c r="N4" s="7"/>
      <c r="O4" s="7"/>
    </row>
    <row r="5" spans="1:15" ht="30.75" customHeight="1" thickBot="1" thickTop="1">
      <c r="A5" s="33" t="s">
        <v>0</v>
      </c>
      <c r="B5" s="34" t="s">
        <v>1</v>
      </c>
      <c r="C5" s="34" t="s">
        <v>2</v>
      </c>
      <c r="D5" s="35" t="s">
        <v>154</v>
      </c>
      <c r="E5" s="35" t="s">
        <v>173</v>
      </c>
      <c r="F5" s="6"/>
      <c r="G5" s="31"/>
      <c r="H5" s="7"/>
      <c r="I5" s="7"/>
      <c r="J5" s="7"/>
      <c r="K5" s="7"/>
      <c r="L5" s="7"/>
      <c r="M5" s="7"/>
      <c r="N5" s="7"/>
      <c r="O5" s="7"/>
    </row>
    <row r="6" spans="1:15" ht="12" thickBot="1">
      <c r="A6" s="36">
        <v>1</v>
      </c>
      <c r="B6" s="37">
        <f>A6+1</f>
        <v>2</v>
      </c>
      <c r="C6" s="38">
        <f>B6+1</f>
        <v>3</v>
      </c>
      <c r="D6" s="39">
        <f>C6+1</f>
        <v>4</v>
      </c>
      <c r="E6" s="39">
        <f>D6+1</f>
        <v>5</v>
      </c>
      <c r="F6" s="6"/>
      <c r="G6" s="31"/>
      <c r="H6" s="7"/>
      <c r="I6" s="7"/>
      <c r="J6" s="7"/>
      <c r="K6" s="7"/>
      <c r="L6" s="7"/>
      <c r="M6" s="7"/>
      <c r="N6" s="7"/>
      <c r="O6" s="7"/>
    </row>
    <row r="7" spans="1:6" ht="30" customHeight="1">
      <c r="A7" s="41" t="s">
        <v>8</v>
      </c>
      <c r="B7" s="42" t="s">
        <v>43</v>
      </c>
      <c r="C7" s="43" t="s">
        <v>44</v>
      </c>
      <c r="D7" s="44" t="s">
        <v>147</v>
      </c>
      <c r="E7" s="44" t="s">
        <v>147</v>
      </c>
      <c r="F7" s="2" t="s">
        <v>177</v>
      </c>
    </row>
    <row r="8" spans="1:8" ht="15" customHeight="1">
      <c r="A8" s="25" t="s">
        <v>14</v>
      </c>
      <c r="B8" s="26" t="s">
        <v>45</v>
      </c>
      <c r="C8" s="17" t="s">
        <v>46</v>
      </c>
      <c r="D8" s="45">
        <v>1135.3046704282765</v>
      </c>
      <c r="E8" s="45">
        <f>E54*'[3]Тариф '!$D$33</f>
        <v>466.63058000000007</v>
      </c>
      <c r="F8" s="46"/>
      <c r="G8" s="47"/>
      <c r="H8" s="48"/>
    </row>
    <row r="9" spans="1:5" ht="22.5">
      <c r="A9" s="25">
        <v>3</v>
      </c>
      <c r="B9" s="26" t="s">
        <v>105</v>
      </c>
      <c r="C9" s="17" t="s">
        <v>46</v>
      </c>
      <c r="D9" s="49">
        <v>1133.1446704282764</v>
      </c>
      <c r="E9" s="49">
        <f>SUM(E10,E14,E17,E27,E28,E29,E30,E31,E34,E37,E43)</f>
        <v>5650.761360470835</v>
      </c>
    </row>
    <row r="10" spans="1:5" ht="14.25" customHeight="1">
      <c r="A10" s="25" t="s">
        <v>17</v>
      </c>
      <c r="B10" s="50" t="s">
        <v>106</v>
      </c>
      <c r="C10" s="17" t="s">
        <v>46</v>
      </c>
      <c r="D10" s="49">
        <v>918.3800434990987</v>
      </c>
      <c r="E10" s="49">
        <f>E12</f>
        <v>2264.38041</v>
      </c>
    </row>
    <row r="11" spans="1:5" ht="14.25" customHeight="1">
      <c r="A11" s="25" t="s">
        <v>107</v>
      </c>
      <c r="B11" s="51" t="s">
        <v>108</v>
      </c>
      <c r="C11" s="17" t="s">
        <v>46</v>
      </c>
      <c r="D11" s="52"/>
      <c r="E11" s="52"/>
    </row>
    <row r="12" spans="1:5" ht="14.25" customHeight="1">
      <c r="A12" s="53" t="s">
        <v>109</v>
      </c>
      <c r="B12" s="51" t="s">
        <v>110</v>
      </c>
      <c r="C12" s="17" t="s">
        <v>46</v>
      </c>
      <c r="D12" s="45">
        <v>876.3225635109438</v>
      </c>
      <c r="E12" s="45">
        <f>'[3]Показатели фин.хоз. '!$G$11</f>
        <v>2264.38041</v>
      </c>
    </row>
    <row r="13" spans="1:5" ht="14.25" customHeight="1">
      <c r="A13" s="53" t="s">
        <v>111</v>
      </c>
      <c r="B13" s="51" t="s">
        <v>112</v>
      </c>
      <c r="C13" s="17" t="s">
        <v>46</v>
      </c>
      <c r="D13" s="45">
        <v>42.05747998815495</v>
      </c>
      <c r="E13" s="45"/>
    </row>
    <row r="14" spans="1:7" ht="33.75">
      <c r="A14" s="25" t="s">
        <v>18</v>
      </c>
      <c r="B14" s="50" t="s">
        <v>47</v>
      </c>
      <c r="C14" s="17" t="s">
        <v>46</v>
      </c>
      <c r="D14" s="52">
        <v>12.697339404170117</v>
      </c>
      <c r="E14" s="52">
        <f>'[3]Показатели фин.хоз. '!$G$13</f>
        <v>43.86868614287885</v>
      </c>
      <c r="G14" s="47"/>
    </row>
    <row r="15" spans="1:5" ht="15" customHeight="1">
      <c r="A15" s="25" t="s">
        <v>48</v>
      </c>
      <c r="B15" s="51" t="s">
        <v>49</v>
      </c>
      <c r="C15" s="17" t="s">
        <v>50</v>
      </c>
      <c r="D15" s="52">
        <v>1585.93</v>
      </c>
      <c r="E15" s="52">
        <f>E14/E16*1000</f>
        <v>1491.1943495139888</v>
      </c>
    </row>
    <row r="16" spans="1:5" ht="15" customHeight="1">
      <c r="A16" s="25" t="s">
        <v>51</v>
      </c>
      <c r="B16" s="51" t="s">
        <v>52</v>
      </c>
      <c r="C16" s="17" t="s">
        <v>113</v>
      </c>
      <c r="D16" s="54">
        <v>8.006175586277182</v>
      </c>
      <c r="E16" s="52">
        <f>'[3]Показатели фин.хоз. '!$G$15</f>
        <v>29.418490056092665</v>
      </c>
    </row>
    <row r="17" spans="1:5" ht="15" customHeight="1">
      <c r="A17" s="25" t="s">
        <v>19</v>
      </c>
      <c r="B17" s="50" t="s">
        <v>114</v>
      </c>
      <c r="C17" s="17" t="s">
        <v>46</v>
      </c>
      <c r="D17" s="55"/>
      <c r="E17" s="55"/>
    </row>
    <row r="18" spans="1:5" ht="15" customHeight="1">
      <c r="A18" s="25" t="s">
        <v>53</v>
      </c>
      <c r="B18" s="51" t="s">
        <v>54</v>
      </c>
      <c r="C18" s="17" t="s">
        <v>55</v>
      </c>
      <c r="D18" s="13">
        <v>0</v>
      </c>
      <c r="E18" s="13"/>
    </row>
    <row r="19" spans="1:5" ht="15" customHeight="1">
      <c r="A19" s="25" t="s">
        <v>56</v>
      </c>
      <c r="B19" s="56" t="s">
        <v>57</v>
      </c>
      <c r="C19" s="17" t="s">
        <v>55</v>
      </c>
      <c r="D19" s="54"/>
      <c r="E19" s="54"/>
    </row>
    <row r="20" spans="1:5" ht="15" customHeight="1">
      <c r="A20" s="25" t="s">
        <v>58</v>
      </c>
      <c r="B20" s="56" t="s">
        <v>59</v>
      </c>
      <c r="C20" s="17" t="s">
        <v>55</v>
      </c>
      <c r="D20" s="55"/>
      <c r="E20" s="55"/>
    </row>
    <row r="21" spans="1:5" ht="15" customHeight="1">
      <c r="A21" s="25" t="s">
        <v>60</v>
      </c>
      <c r="B21" s="56" t="s">
        <v>61</v>
      </c>
      <c r="C21" s="17" t="s">
        <v>55</v>
      </c>
      <c r="D21" s="55"/>
      <c r="E21" s="55"/>
    </row>
    <row r="22" spans="1:5" ht="15" customHeight="1">
      <c r="A22" s="25" t="s">
        <v>62</v>
      </c>
      <c r="B22" s="56" t="s">
        <v>63</v>
      </c>
      <c r="C22" s="17" t="s">
        <v>55</v>
      </c>
      <c r="D22" s="55"/>
      <c r="E22" s="55"/>
    </row>
    <row r="23" spans="1:5" ht="15" customHeight="1">
      <c r="A23" s="25" t="s">
        <v>64</v>
      </c>
      <c r="B23" s="56" t="s">
        <v>65</v>
      </c>
      <c r="C23" s="17" t="s">
        <v>55</v>
      </c>
      <c r="D23" s="55"/>
      <c r="E23" s="55"/>
    </row>
    <row r="24" spans="1:5" ht="15" customHeight="1">
      <c r="A24" s="25" t="s">
        <v>66</v>
      </c>
      <c r="B24" s="56" t="s">
        <v>67</v>
      </c>
      <c r="C24" s="17" t="s">
        <v>55</v>
      </c>
      <c r="D24" s="55"/>
      <c r="E24" s="55"/>
    </row>
    <row r="25" spans="1:5" ht="15" customHeight="1">
      <c r="A25" s="25" t="s">
        <v>68</v>
      </c>
      <c r="B25" s="56" t="s">
        <v>69</v>
      </c>
      <c r="C25" s="17" t="s">
        <v>55</v>
      </c>
      <c r="D25" s="55"/>
      <c r="E25" s="55"/>
    </row>
    <row r="26" spans="1:5" ht="15" customHeight="1">
      <c r="A26" s="25" t="s">
        <v>70</v>
      </c>
      <c r="B26" s="56" t="s">
        <v>71</v>
      </c>
      <c r="C26" s="17" t="s">
        <v>55</v>
      </c>
      <c r="D26" s="55"/>
      <c r="E26" s="55"/>
    </row>
    <row r="27" spans="1:5" ht="15" customHeight="1">
      <c r="A27" s="25" t="s">
        <v>20</v>
      </c>
      <c r="B27" s="50" t="s">
        <v>72</v>
      </c>
      <c r="C27" s="17" t="s">
        <v>46</v>
      </c>
      <c r="D27" s="55"/>
      <c r="E27" s="55"/>
    </row>
    <row r="28" spans="1:5" ht="22.5">
      <c r="A28" s="25" t="s">
        <v>21</v>
      </c>
      <c r="B28" s="50" t="s">
        <v>73</v>
      </c>
      <c r="C28" s="17" t="s">
        <v>46</v>
      </c>
      <c r="D28" s="55"/>
      <c r="E28" s="55"/>
    </row>
    <row r="29" spans="1:7" ht="15.75" customHeight="1">
      <c r="A29" s="25" t="s">
        <v>22</v>
      </c>
      <c r="B29" s="50" t="s">
        <v>74</v>
      </c>
      <c r="C29" s="17" t="s">
        <v>46</v>
      </c>
      <c r="D29" s="52">
        <v>7.0945406061116225</v>
      </c>
      <c r="E29" s="52">
        <f>'[3]Показатели фин.хоз. '!G28</f>
        <v>165.6198244266704</v>
      </c>
      <c r="G29" s="57"/>
    </row>
    <row r="30" spans="1:5" ht="15.75" customHeight="1">
      <c r="A30" s="25" t="s">
        <v>23</v>
      </c>
      <c r="B30" s="50" t="s">
        <v>75</v>
      </c>
      <c r="C30" s="17" t="s">
        <v>46</v>
      </c>
      <c r="D30" s="52"/>
      <c r="E30" s="52"/>
    </row>
    <row r="31" spans="1:7" ht="15.75" customHeight="1">
      <c r="A31" s="25" t="s">
        <v>76</v>
      </c>
      <c r="B31" s="50" t="s">
        <v>150</v>
      </c>
      <c r="C31" s="17" t="s">
        <v>46</v>
      </c>
      <c r="D31" s="52">
        <v>108.01890838698425</v>
      </c>
      <c r="E31" s="52">
        <f>'[3]Показатели фин.хоз. '!G30</f>
        <v>692.3709377534376</v>
      </c>
      <c r="G31" s="57"/>
    </row>
    <row r="32" spans="1:5" ht="15.75" customHeight="1">
      <c r="A32" s="25" t="s">
        <v>77</v>
      </c>
      <c r="B32" s="50" t="s">
        <v>72</v>
      </c>
      <c r="C32" s="17" t="s">
        <v>46</v>
      </c>
      <c r="D32" s="52"/>
      <c r="E32" s="52"/>
    </row>
    <row r="33" spans="1:5" ht="15.75" customHeight="1">
      <c r="A33" s="25" t="s">
        <v>78</v>
      </c>
      <c r="B33" s="50" t="s">
        <v>79</v>
      </c>
      <c r="C33" s="17" t="s">
        <v>46</v>
      </c>
      <c r="D33" s="52"/>
      <c r="E33" s="52"/>
    </row>
    <row r="34" spans="1:7" ht="15.75" customHeight="1">
      <c r="A34" s="25" t="s">
        <v>80</v>
      </c>
      <c r="B34" s="50" t="s">
        <v>151</v>
      </c>
      <c r="C34" s="17" t="s">
        <v>46</v>
      </c>
      <c r="D34" s="52">
        <v>12.717769152095862</v>
      </c>
      <c r="E34" s="52">
        <f>'[3]Показатели фин.хоз. '!G33</f>
        <v>115.1649334395411</v>
      </c>
      <c r="G34" s="57"/>
    </row>
    <row r="35" spans="1:5" ht="15.75" customHeight="1">
      <c r="A35" s="25" t="s">
        <v>81</v>
      </c>
      <c r="B35" s="50" t="s">
        <v>72</v>
      </c>
      <c r="C35" s="17" t="s">
        <v>46</v>
      </c>
      <c r="D35" s="52">
        <v>3.3702088253054034</v>
      </c>
      <c r="E35" s="52">
        <f>'[3]Показатели фин.хоз. '!G34</f>
        <v>35.81629429969728</v>
      </c>
    </row>
    <row r="36" spans="1:5" ht="15.75" customHeight="1">
      <c r="A36" s="25" t="s">
        <v>82</v>
      </c>
      <c r="B36" s="50" t="s">
        <v>79</v>
      </c>
      <c r="C36" s="17" t="s">
        <v>46</v>
      </c>
      <c r="D36" s="52">
        <v>1.011062647591621</v>
      </c>
      <c r="E36" s="52">
        <f>'[3]Показатели фин.хоз. '!G35</f>
        <v>6.697647034043392</v>
      </c>
    </row>
    <row r="37" spans="1:7" ht="15.75" customHeight="1">
      <c r="A37" s="25" t="s">
        <v>83</v>
      </c>
      <c r="B37" s="50" t="s">
        <v>84</v>
      </c>
      <c r="C37" s="17" t="s">
        <v>46</v>
      </c>
      <c r="D37" s="52">
        <v>74.23606937981596</v>
      </c>
      <c r="E37" s="52">
        <f>'[3]Показатели фин.хоз. '!G36</f>
        <v>2369.356568708307</v>
      </c>
      <c r="G37" s="57"/>
    </row>
    <row r="38" spans="1:5" ht="15.75" customHeight="1">
      <c r="A38" s="25" t="s">
        <v>85</v>
      </c>
      <c r="B38" s="51" t="s">
        <v>86</v>
      </c>
      <c r="C38" s="17" t="s">
        <v>46</v>
      </c>
      <c r="D38" s="52">
        <v>26.75643271698005</v>
      </c>
      <c r="E38" s="52">
        <f>'[3]Показатели фин.хоз. '!G37</f>
        <v>2021.212497642973</v>
      </c>
    </row>
    <row r="39" spans="1:5" ht="15.75" customHeight="1">
      <c r="A39" s="25" t="s">
        <v>87</v>
      </c>
      <c r="B39" s="51" t="s">
        <v>88</v>
      </c>
      <c r="C39" s="17" t="s">
        <v>46</v>
      </c>
      <c r="D39" s="52">
        <v>35.0921187456289</v>
      </c>
      <c r="E39" s="52">
        <f>'[3]Показатели фин.хоз. '!G38</f>
        <v>275.2127043994735</v>
      </c>
    </row>
    <row r="40" spans="1:5" ht="15.75" customHeight="1">
      <c r="A40" s="25" t="s">
        <v>89</v>
      </c>
      <c r="B40" s="51" t="s">
        <v>90</v>
      </c>
      <c r="C40" s="17" t="s">
        <v>46</v>
      </c>
      <c r="D40" s="52">
        <v>21.6871134581549</v>
      </c>
      <c r="E40" s="52">
        <f>'[3]Показатели фин.хоз. '!G39</f>
        <v>30.757899199999997</v>
      </c>
    </row>
    <row r="41" spans="1:5" ht="15.75" customHeight="1">
      <c r="A41" s="25" t="s">
        <v>91</v>
      </c>
      <c r="B41" s="51" t="s">
        <v>92</v>
      </c>
      <c r="C41" s="17" t="s">
        <v>115</v>
      </c>
      <c r="D41" s="52">
        <v>1</v>
      </c>
      <c r="E41" s="52">
        <f>'[3]Показатели фин.хоз. '!G40</f>
        <v>1</v>
      </c>
    </row>
    <row r="42" spans="1:5" ht="11.25">
      <c r="A42" s="25" t="s">
        <v>93</v>
      </c>
      <c r="B42" s="51" t="s">
        <v>94</v>
      </c>
      <c r="C42" s="17" t="s">
        <v>46</v>
      </c>
      <c r="D42" s="52">
        <v>12.387517917207003</v>
      </c>
      <c r="E42" s="52">
        <f>'[3]Показатели фин.хоз. '!G41</f>
        <v>72.93136666586048</v>
      </c>
    </row>
    <row r="43" spans="1:5" ht="33.75">
      <c r="A43" s="25" t="s">
        <v>95</v>
      </c>
      <c r="B43" s="50" t="s">
        <v>96</v>
      </c>
      <c r="C43" s="17" t="s">
        <v>46</v>
      </c>
      <c r="D43" s="52"/>
      <c r="E43" s="52"/>
    </row>
    <row r="44" spans="1:5" ht="22.5">
      <c r="A44" s="25" t="s">
        <v>15</v>
      </c>
      <c r="B44" s="26" t="s">
        <v>97</v>
      </c>
      <c r="C44" s="17" t="s">
        <v>46</v>
      </c>
      <c r="D44" s="58">
        <v>2.16</v>
      </c>
      <c r="E44" s="58">
        <f>'[3]Показатели фин.хоз. '!$G$43</f>
        <v>-2919.7546534395415</v>
      </c>
    </row>
    <row r="45" spans="1:5" ht="45">
      <c r="A45" s="25" t="s">
        <v>16</v>
      </c>
      <c r="B45" s="26" t="s">
        <v>176</v>
      </c>
      <c r="C45" s="17" t="s">
        <v>46</v>
      </c>
      <c r="D45" s="58">
        <v>1.8000000000000003</v>
      </c>
      <c r="E45" s="58">
        <f>'[3]Показатели фин.хоз. '!$G$44</f>
        <v>58.61999788554095</v>
      </c>
    </row>
    <row r="46" spans="1:5" ht="22.5">
      <c r="A46" s="25" t="s">
        <v>25</v>
      </c>
      <c r="B46" s="26" t="s">
        <v>116</v>
      </c>
      <c r="C46" s="17" t="s">
        <v>46</v>
      </c>
      <c r="D46" s="52">
        <v>0</v>
      </c>
      <c r="E46" s="52">
        <f>'[3]Показатели фин.хоз. '!$G$45</f>
        <v>75.60000000000218</v>
      </c>
    </row>
    <row r="47" spans="1:5" ht="15" customHeight="1">
      <c r="A47" s="25" t="s">
        <v>26</v>
      </c>
      <c r="B47" s="26" t="s">
        <v>117</v>
      </c>
      <c r="C47" s="17" t="s">
        <v>98</v>
      </c>
      <c r="D47" s="59">
        <v>0</v>
      </c>
      <c r="E47" s="59"/>
    </row>
    <row r="48" spans="1:5" ht="15" customHeight="1">
      <c r="A48" s="25" t="s">
        <v>27</v>
      </c>
      <c r="B48" s="50" t="s">
        <v>118</v>
      </c>
      <c r="C48" s="17" t="s">
        <v>98</v>
      </c>
      <c r="D48" s="60"/>
      <c r="E48" s="60"/>
    </row>
    <row r="49" spans="1:5" ht="15" customHeight="1">
      <c r="A49" s="25" t="s">
        <v>28</v>
      </c>
      <c r="B49" s="50" t="s">
        <v>119</v>
      </c>
      <c r="C49" s="17" t="s">
        <v>98</v>
      </c>
      <c r="D49" s="60"/>
      <c r="E49" s="60"/>
    </row>
    <row r="50" spans="1:5" ht="15" customHeight="1">
      <c r="A50" s="25" t="s">
        <v>29</v>
      </c>
      <c r="B50" s="26" t="s">
        <v>120</v>
      </c>
      <c r="C50" s="17" t="s">
        <v>98</v>
      </c>
      <c r="D50" s="59">
        <v>2795.111</v>
      </c>
      <c r="E50" s="59">
        <f>'[3]Показатели фин.хоз. '!$G$49</f>
        <v>2296.757</v>
      </c>
    </row>
    <row r="51" spans="1:5" ht="15" customHeight="1">
      <c r="A51" s="25" t="s">
        <v>121</v>
      </c>
      <c r="B51" s="50" t="s">
        <v>108</v>
      </c>
      <c r="C51" s="17" t="s">
        <v>98</v>
      </c>
      <c r="D51" s="61"/>
      <c r="E51" s="61"/>
    </row>
    <row r="52" spans="1:5" ht="15" customHeight="1">
      <c r="A52" s="25" t="s">
        <v>122</v>
      </c>
      <c r="B52" s="50" t="s">
        <v>110</v>
      </c>
      <c r="C52" s="17" t="s">
        <v>98</v>
      </c>
      <c r="D52" s="61">
        <v>2795.111</v>
      </c>
      <c r="E52" s="59">
        <f>'[3]Показатели фин.хоз. '!$G$51</f>
        <v>2296.757</v>
      </c>
    </row>
    <row r="53" spans="1:5" ht="15" customHeight="1">
      <c r="A53" s="25" t="s">
        <v>30</v>
      </c>
      <c r="B53" s="26" t="s">
        <v>123</v>
      </c>
      <c r="C53" s="17" t="s">
        <v>98</v>
      </c>
      <c r="D53" s="61"/>
      <c r="E53" s="61"/>
    </row>
    <row r="54" spans="1:9" ht="36" customHeight="1">
      <c r="A54" s="25" t="s">
        <v>31</v>
      </c>
      <c r="B54" s="26" t="s">
        <v>124</v>
      </c>
      <c r="C54" s="17" t="s">
        <v>98</v>
      </c>
      <c r="D54" s="59">
        <v>89.728</v>
      </c>
      <c r="E54" s="59">
        <f>'[3]Показатели фин.хоз. '!G53</f>
        <v>271.533</v>
      </c>
      <c r="F54" s="125" t="s">
        <v>175</v>
      </c>
      <c r="G54" s="126"/>
      <c r="H54" s="126"/>
      <c r="I54" s="126"/>
    </row>
    <row r="55" spans="1:5" ht="15" customHeight="1">
      <c r="A55" s="25" t="s">
        <v>125</v>
      </c>
      <c r="B55" s="50" t="s">
        <v>126</v>
      </c>
      <c r="C55" s="17" t="s">
        <v>98</v>
      </c>
      <c r="D55" s="61">
        <v>33.745</v>
      </c>
      <c r="E55" s="59">
        <f>'[3]Показатели фин.хоз. '!G54</f>
        <v>51.011</v>
      </c>
    </row>
    <row r="56" spans="1:5" ht="15" customHeight="1">
      <c r="A56" s="25" t="s">
        <v>127</v>
      </c>
      <c r="B56" s="50" t="s">
        <v>128</v>
      </c>
      <c r="C56" s="17" t="s">
        <v>98</v>
      </c>
      <c r="D56" s="61">
        <v>55.983</v>
      </c>
      <c r="E56" s="59">
        <f>'[3]Показатели фин.хоз. '!G55</f>
        <v>220.52200000000002</v>
      </c>
    </row>
    <row r="57" spans="1:5" ht="15" customHeight="1">
      <c r="A57" s="25" t="s">
        <v>32</v>
      </c>
      <c r="B57" s="62" t="s">
        <v>129</v>
      </c>
      <c r="C57" s="17" t="s">
        <v>130</v>
      </c>
      <c r="D57" s="63">
        <v>4.5</v>
      </c>
      <c r="E57" s="59">
        <f>'[3]Показатели фин.хоз. '!G56</f>
        <v>4.453279123564226</v>
      </c>
    </row>
    <row r="58" spans="1:5" ht="15" customHeight="1">
      <c r="A58" s="25" t="s">
        <v>33</v>
      </c>
      <c r="B58" s="26" t="s">
        <v>131</v>
      </c>
      <c r="C58" s="17" t="s">
        <v>99</v>
      </c>
      <c r="D58" s="63">
        <v>30.1</v>
      </c>
      <c r="E58" s="59">
        <f>'[3]Показатели фин.хоз. '!G57</f>
        <v>30.1</v>
      </c>
    </row>
    <row r="59" spans="1:5" ht="15" customHeight="1">
      <c r="A59" s="25" t="s">
        <v>34</v>
      </c>
      <c r="B59" s="26" t="s">
        <v>132</v>
      </c>
      <c r="C59" s="17" t="s">
        <v>100</v>
      </c>
      <c r="D59" s="61">
        <v>0</v>
      </c>
      <c r="E59" s="59">
        <f>'[3]Показатели фин.хоз. '!G58</f>
        <v>0</v>
      </c>
    </row>
    <row r="60" spans="1:5" ht="15" customHeight="1">
      <c r="A60" s="25" t="s">
        <v>35</v>
      </c>
      <c r="B60" s="62" t="s">
        <v>133</v>
      </c>
      <c r="C60" s="17" t="s">
        <v>100</v>
      </c>
      <c r="D60" s="64">
        <v>1</v>
      </c>
      <c r="E60" s="59">
        <f>'[3]Показатели фин.хоз. '!G59</f>
        <v>1</v>
      </c>
    </row>
    <row r="61" spans="1:5" ht="22.5">
      <c r="A61" s="25" t="s">
        <v>36</v>
      </c>
      <c r="B61" s="50" t="s">
        <v>134</v>
      </c>
      <c r="C61" s="17" t="s">
        <v>115</v>
      </c>
      <c r="D61" s="55"/>
      <c r="E61" s="59"/>
    </row>
    <row r="62" spans="1:5" ht="22.5">
      <c r="A62" s="25" t="s">
        <v>37</v>
      </c>
      <c r="B62" s="50" t="s">
        <v>135</v>
      </c>
      <c r="C62" s="17" t="s">
        <v>136</v>
      </c>
      <c r="D62" s="65">
        <v>0.086</v>
      </c>
      <c r="E62" s="113">
        <f>'[3]Показатели фин.хоз. '!G61</f>
        <v>0.10306836987979137</v>
      </c>
    </row>
    <row r="63" spans="1:5" ht="15" customHeight="1">
      <c r="A63" s="25" t="s">
        <v>38</v>
      </c>
      <c r="B63" s="62" t="s">
        <v>137</v>
      </c>
      <c r="C63" s="17" t="s">
        <v>98</v>
      </c>
      <c r="D63" s="49">
        <v>128.006</v>
      </c>
      <c r="E63" s="59">
        <f>'[3]Показатели фин.хоз. '!G62</f>
        <v>102.281</v>
      </c>
    </row>
    <row r="64" spans="1:5" ht="15" customHeight="1">
      <c r="A64" s="25" t="s">
        <v>39</v>
      </c>
      <c r="B64" s="50" t="s">
        <v>138</v>
      </c>
      <c r="C64" s="17" t="s">
        <v>98</v>
      </c>
      <c r="D64" s="52"/>
      <c r="E64" s="59"/>
    </row>
    <row r="65" spans="1:5" ht="15" customHeight="1">
      <c r="A65" s="25" t="s">
        <v>40</v>
      </c>
      <c r="B65" s="50" t="s">
        <v>139</v>
      </c>
      <c r="C65" s="17" t="s">
        <v>98</v>
      </c>
      <c r="D65" s="49">
        <v>128.006</v>
      </c>
      <c r="E65" s="59">
        <f>'[3]Показатели фин.хоз. '!G64</f>
        <v>102.281</v>
      </c>
    </row>
    <row r="66" spans="1:5" ht="15" customHeight="1">
      <c r="A66" s="25" t="s">
        <v>140</v>
      </c>
      <c r="B66" s="51" t="s">
        <v>141</v>
      </c>
      <c r="C66" s="17" t="s">
        <v>98</v>
      </c>
      <c r="D66" s="52"/>
      <c r="E66" s="59"/>
    </row>
    <row r="67" spans="1:5" ht="15" customHeight="1">
      <c r="A67" s="25" t="s">
        <v>142</v>
      </c>
      <c r="B67" s="51" t="s">
        <v>143</v>
      </c>
      <c r="C67" s="17" t="s">
        <v>98</v>
      </c>
      <c r="D67" s="52"/>
      <c r="E67" s="59"/>
    </row>
    <row r="68" spans="1:5" ht="15" customHeight="1">
      <c r="A68" s="25" t="s">
        <v>144</v>
      </c>
      <c r="B68" s="51" t="s">
        <v>145</v>
      </c>
      <c r="C68" s="17" t="s">
        <v>98</v>
      </c>
      <c r="D68" s="66">
        <v>128.006</v>
      </c>
      <c r="E68" s="59">
        <f>'[3]Показатели фин.хоз. '!G67</f>
        <v>102.281</v>
      </c>
    </row>
    <row r="69" spans="1:5" ht="22.5">
      <c r="A69" s="67" t="s">
        <v>41</v>
      </c>
      <c r="B69" s="68" t="s">
        <v>146</v>
      </c>
      <c r="C69" s="69" t="s">
        <v>130</v>
      </c>
      <c r="D69" s="70"/>
      <c r="E69" s="70"/>
    </row>
    <row r="70" spans="1:5" ht="15.75" customHeight="1" thickBot="1">
      <c r="A70" s="71" t="s">
        <v>42</v>
      </c>
      <c r="B70" s="72" t="s">
        <v>24</v>
      </c>
      <c r="C70" s="73"/>
      <c r="D70" s="74"/>
      <c r="E70" s="74"/>
    </row>
    <row r="71" ht="12" thickTop="1"/>
  </sheetData>
  <sheetProtection/>
  <mergeCells count="3">
    <mergeCell ref="A1:B1"/>
    <mergeCell ref="A3:E3"/>
    <mergeCell ref="F54:I54"/>
  </mergeCells>
  <dataValidations count="2">
    <dataValidation type="textLength" operator="lessThanOrEqual" allowBlank="1" showInputMessage="1" showErrorMessage="1" sqref="D70:E70">
      <formula1>300</formula1>
    </dataValidation>
    <dataValidation type="decimal" allowBlank="1" showInputMessage="1" showErrorMessage="1" sqref="D8:E69">
      <formula1>-999999999999999</formula1>
      <formula2>999999999999999</formula2>
    </dataValidation>
  </dataValidations>
  <printOptions/>
  <pageMargins left="1.4960629921259843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6.8515625" style="2" customWidth="1"/>
    <col min="2" max="2" width="50.7109375" style="2" customWidth="1"/>
    <col min="3" max="3" width="40.7109375" style="2" customWidth="1"/>
    <col min="4" max="16384" width="9.140625" style="2" customWidth="1"/>
  </cols>
  <sheetData>
    <row r="1" spans="1:3" ht="11.25">
      <c r="A1" s="27" t="s">
        <v>159</v>
      </c>
      <c r="C1" s="76" t="s">
        <v>149</v>
      </c>
    </row>
    <row r="3" spans="1:3" ht="11.25">
      <c r="A3" s="127" t="s">
        <v>101</v>
      </c>
      <c r="B3" s="127"/>
      <c r="C3" s="97" t="s">
        <v>160</v>
      </c>
    </row>
    <row r="4" spans="1:4" ht="11.25">
      <c r="A4" s="128" t="s">
        <v>102</v>
      </c>
      <c r="B4" s="128"/>
      <c r="C4" s="129" t="s">
        <v>161</v>
      </c>
      <c r="D4" s="98"/>
    </row>
    <row r="5" spans="1:4" ht="11.25">
      <c r="A5" s="128"/>
      <c r="B5" s="128"/>
      <c r="C5" s="129"/>
      <c r="D5" s="98"/>
    </row>
    <row r="6" ht="11.25">
      <c r="C6" s="99" t="s">
        <v>169</v>
      </c>
    </row>
    <row r="7" spans="1:19" ht="38.25" customHeight="1">
      <c r="A7" s="115" t="s">
        <v>162</v>
      </c>
      <c r="B7" s="116"/>
      <c r="C7" s="117"/>
      <c r="D7" s="31"/>
      <c r="E7" s="31"/>
      <c r="F7" s="31"/>
      <c r="G7" s="31"/>
      <c r="H7" s="31"/>
      <c r="I7" s="31"/>
      <c r="J7" s="31"/>
      <c r="K7" s="31"/>
      <c r="L7" s="7"/>
      <c r="M7" s="7"/>
      <c r="N7" s="7"/>
      <c r="O7" s="7"/>
      <c r="P7" s="7"/>
      <c r="Q7" s="7"/>
      <c r="R7" s="7"/>
      <c r="S7" s="7"/>
    </row>
    <row r="8" spans="1:19" ht="12" thickBot="1">
      <c r="A8" s="32"/>
      <c r="B8" s="32"/>
      <c r="C8" s="32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7"/>
    </row>
    <row r="9" spans="1:19" ht="23.25" thickBot="1">
      <c r="A9" s="100" t="s">
        <v>0</v>
      </c>
      <c r="B9" s="101" t="s">
        <v>1</v>
      </c>
      <c r="C9" s="102" t="s">
        <v>3</v>
      </c>
      <c r="D9" s="6"/>
      <c r="E9" s="6"/>
      <c r="F9" s="6"/>
      <c r="G9" s="6"/>
      <c r="H9" s="6"/>
      <c r="I9" s="6"/>
      <c r="J9" s="6"/>
      <c r="K9" s="6"/>
      <c r="L9" s="7"/>
      <c r="M9" s="7"/>
      <c r="N9" s="7"/>
      <c r="O9" s="7"/>
      <c r="P9" s="7"/>
      <c r="Q9" s="7"/>
      <c r="R9" s="7"/>
      <c r="S9" s="7"/>
    </row>
    <row r="10" spans="1:19" ht="12" thickBot="1">
      <c r="A10" s="103">
        <v>1</v>
      </c>
      <c r="B10" s="38">
        <f>A10+1</f>
        <v>2</v>
      </c>
      <c r="C10" s="39">
        <f>B10+1</f>
        <v>3</v>
      </c>
      <c r="D10" s="6"/>
      <c r="E10" s="6"/>
      <c r="F10" s="6"/>
      <c r="G10" s="6"/>
      <c r="H10" s="6"/>
      <c r="I10" s="6"/>
      <c r="J10" s="6"/>
      <c r="K10" s="6"/>
      <c r="L10" s="7"/>
      <c r="M10" s="7"/>
      <c r="N10" s="7"/>
      <c r="O10" s="7"/>
      <c r="P10" s="7"/>
      <c r="Q10" s="7"/>
      <c r="R10" s="7"/>
      <c r="S10" s="7"/>
    </row>
    <row r="11" spans="1:19" ht="22.5">
      <c r="A11" s="104">
        <v>1</v>
      </c>
      <c r="B11" s="14" t="s">
        <v>163</v>
      </c>
      <c r="C11" s="105">
        <v>0</v>
      </c>
      <c r="D11" s="6"/>
      <c r="E11" s="6"/>
      <c r="F11" s="6"/>
      <c r="G11" s="6"/>
      <c r="H11" s="6"/>
      <c r="I11" s="6"/>
      <c r="J11" s="6"/>
      <c r="K11" s="6"/>
      <c r="L11" s="7"/>
      <c r="M11" s="7"/>
      <c r="N11" s="7"/>
      <c r="O11" s="7"/>
      <c r="P11" s="7"/>
      <c r="Q11" s="7"/>
      <c r="R11" s="7"/>
      <c r="S11" s="7"/>
    </row>
    <row r="12" spans="1:3" ht="22.5">
      <c r="A12" s="106">
        <v>2</v>
      </c>
      <c r="B12" s="14" t="s">
        <v>164</v>
      </c>
      <c r="C12" s="105">
        <v>0</v>
      </c>
    </row>
    <row r="13" spans="1:3" ht="22.5">
      <c r="A13" s="107">
        <v>3</v>
      </c>
      <c r="B13" s="12" t="s">
        <v>165</v>
      </c>
      <c r="C13" s="108">
        <v>0</v>
      </c>
    </row>
    <row r="14" spans="1:3" ht="33.75">
      <c r="A14" s="107">
        <v>4</v>
      </c>
      <c r="B14" s="12" t="s">
        <v>166</v>
      </c>
      <c r="C14" s="108">
        <v>0</v>
      </c>
    </row>
    <row r="15" spans="1:3" ht="22.5">
      <c r="A15" s="109">
        <v>5</v>
      </c>
      <c r="B15" s="12" t="s">
        <v>167</v>
      </c>
      <c r="C15" s="108">
        <v>0</v>
      </c>
    </row>
    <row r="16" spans="1:3" ht="23.25" thickBot="1">
      <c r="A16" s="110">
        <v>6</v>
      </c>
      <c r="B16" s="111" t="s">
        <v>168</v>
      </c>
      <c r="C16" s="112">
        <v>0</v>
      </c>
    </row>
    <row r="17" spans="1:3" ht="11.25">
      <c r="A17" s="95"/>
      <c r="B17" s="96"/>
      <c r="C17" s="11"/>
    </row>
  </sheetData>
  <sheetProtection/>
  <mergeCells count="4">
    <mergeCell ref="A3:B3"/>
    <mergeCell ref="A4:B5"/>
    <mergeCell ref="C4:C5"/>
    <mergeCell ref="A7:C7"/>
  </mergeCells>
  <dataValidations count="1">
    <dataValidation type="whole" allowBlank="1" showInputMessage="1" showErrorMessage="1" sqref="C11:C16">
      <formula1>-99999999999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6.7109375" style="2" customWidth="1"/>
    <col min="2" max="2" width="9.421875" style="2" customWidth="1"/>
    <col min="3" max="3" width="50.7109375" style="2" customWidth="1"/>
    <col min="4" max="4" width="37.57421875" style="2" customWidth="1"/>
    <col min="5" max="16384" width="9.140625" style="2" customWidth="1"/>
  </cols>
  <sheetData>
    <row r="1" spans="1:4" ht="12" customHeight="1">
      <c r="A1" s="27" t="s">
        <v>178</v>
      </c>
      <c r="D1" s="76" t="s">
        <v>149</v>
      </c>
    </row>
    <row r="2" ht="11.25"/>
    <row r="3" s="130" customFormat="1" ht="11.25"/>
    <row r="4" ht="11.25"/>
    <row r="5" spans="1:20" ht="44.25" customHeight="1">
      <c r="A5" s="131"/>
      <c r="B5" s="115" t="s">
        <v>179</v>
      </c>
      <c r="C5" s="116"/>
      <c r="D5" s="117"/>
      <c r="E5" s="31"/>
      <c r="F5" s="31"/>
      <c r="G5" s="31"/>
      <c r="H5" s="31"/>
      <c r="I5" s="31"/>
      <c r="J5" s="31"/>
      <c r="K5" s="31"/>
      <c r="L5" s="31"/>
      <c r="M5" s="7"/>
      <c r="N5" s="7"/>
      <c r="O5" s="7"/>
      <c r="P5" s="7"/>
      <c r="Q5" s="7"/>
      <c r="R5" s="7"/>
      <c r="S5" s="7"/>
      <c r="T5" s="7"/>
    </row>
    <row r="6" spans="1:20" ht="12" thickBot="1">
      <c r="A6" s="131"/>
      <c r="B6" s="32"/>
      <c r="C6" s="32"/>
      <c r="D6" s="32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7"/>
      <c r="S6" s="7"/>
      <c r="T6" s="7"/>
    </row>
    <row r="7" spans="1:20" ht="23.25" customHeight="1" thickBot="1">
      <c r="A7" s="132" t="s">
        <v>180</v>
      </c>
      <c r="B7" s="100" t="s">
        <v>0</v>
      </c>
      <c r="C7" s="101" t="s">
        <v>1</v>
      </c>
      <c r="D7" s="102" t="s">
        <v>3</v>
      </c>
      <c r="E7" s="6"/>
      <c r="F7" s="6"/>
      <c r="G7" s="6"/>
      <c r="H7" s="6"/>
      <c r="I7" s="6"/>
      <c r="J7" s="6"/>
      <c r="K7" s="6"/>
      <c r="L7" s="6"/>
      <c r="M7" s="7"/>
      <c r="N7" s="7"/>
      <c r="O7" s="7"/>
      <c r="P7" s="7"/>
      <c r="Q7" s="7"/>
      <c r="R7" s="7"/>
      <c r="S7" s="7"/>
      <c r="T7" s="7"/>
    </row>
    <row r="8" spans="1:20" ht="12" thickBot="1">
      <c r="A8" s="114"/>
      <c r="B8" s="103">
        <v>1</v>
      </c>
      <c r="C8" s="38">
        <f>B8+1</f>
        <v>2</v>
      </c>
      <c r="D8" s="39">
        <f>C8+1</f>
        <v>3</v>
      </c>
      <c r="E8" s="6"/>
      <c r="F8" s="6"/>
      <c r="G8" s="6"/>
      <c r="H8" s="6"/>
      <c r="I8" s="6"/>
      <c r="J8" s="6"/>
      <c r="K8" s="6"/>
      <c r="L8" s="6"/>
      <c r="M8" s="7"/>
      <c r="N8" s="7"/>
      <c r="O8" s="7"/>
      <c r="P8" s="7"/>
      <c r="Q8" s="7"/>
      <c r="R8" s="7"/>
      <c r="S8" s="7"/>
      <c r="T8" s="7"/>
    </row>
    <row r="9" spans="1:4" ht="22.5">
      <c r="A9" s="133" t="s">
        <v>181</v>
      </c>
      <c r="B9" s="134" t="s">
        <v>8</v>
      </c>
      <c r="C9" s="14" t="s">
        <v>182</v>
      </c>
      <c r="D9" s="135">
        <v>0</v>
      </c>
    </row>
    <row r="10" spans="1:4" ht="22.5">
      <c r="A10" s="136" t="s">
        <v>183</v>
      </c>
      <c r="B10" s="134" t="s">
        <v>14</v>
      </c>
      <c r="C10" s="14" t="s">
        <v>184</v>
      </c>
      <c r="D10" s="45">
        <v>0</v>
      </c>
    </row>
    <row r="11" spans="1:4" ht="22.5">
      <c r="A11" s="137"/>
      <c r="B11" s="134" t="s">
        <v>185</v>
      </c>
      <c r="C11" s="14" t="s">
        <v>186</v>
      </c>
      <c r="D11" s="45">
        <v>0</v>
      </c>
    </row>
    <row r="12" spans="1:4" ht="22.5">
      <c r="A12" s="138" t="s">
        <v>187</v>
      </c>
      <c r="B12" s="134" t="s">
        <v>188</v>
      </c>
      <c r="C12" s="14" t="s">
        <v>189</v>
      </c>
      <c r="D12" s="139">
        <f>SUM(D13:D17)</f>
        <v>480</v>
      </c>
    </row>
    <row r="13" spans="1:4" ht="11.25">
      <c r="A13" s="138"/>
      <c r="B13" s="134" t="s">
        <v>17</v>
      </c>
      <c r="C13" s="140" t="s">
        <v>190</v>
      </c>
      <c r="D13" s="45">
        <v>120</v>
      </c>
    </row>
    <row r="14" spans="1:4" ht="11.25">
      <c r="A14" s="138"/>
      <c r="B14" s="134" t="s">
        <v>18</v>
      </c>
      <c r="C14" s="140" t="s">
        <v>191</v>
      </c>
      <c r="D14" s="45">
        <v>120</v>
      </c>
    </row>
    <row r="15" spans="1:4" ht="22.5">
      <c r="A15" s="138"/>
      <c r="B15" s="134" t="s">
        <v>19</v>
      </c>
      <c r="C15" s="140" t="s">
        <v>192</v>
      </c>
      <c r="D15" s="45"/>
    </row>
    <row r="16" spans="1:4" ht="11.25">
      <c r="A16" s="138"/>
      <c r="B16" s="134" t="s">
        <v>20</v>
      </c>
      <c r="C16" s="140" t="s">
        <v>193</v>
      </c>
      <c r="D16" s="45">
        <v>120</v>
      </c>
    </row>
    <row r="17" spans="1:4" ht="11.25">
      <c r="A17" s="138"/>
      <c r="B17" s="134" t="s">
        <v>21</v>
      </c>
      <c r="C17" s="140" t="s">
        <v>194</v>
      </c>
      <c r="D17" s="45">
        <v>120</v>
      </c>
    </row>
    <row r="18" spans="1:4" ht="45">
      <c r="A18" s="138" t="s">
        <v>195</v>
      </c>
      <c r="B18" s="134" t="s">
        <v>15</v>
      </c>
      <c r="C18" s="14" t="s">
        <v>196</v>
      </c>
      <c r="D18" s="139">
        <f>SUM(D19:D23)</f>
        <v>0</v>
      </c>
    </row>
    <row r="19" spans="1:4" ht="11.25">
      <c r="A19" s="138"/>
      <c r="B19" s="134" t="s">
        <v>197</v>
      </c>
      <c r="C19" s="140" t="s">
        <v>190</v>
      </c>
      <c r="D19" s="45"/>
    </row>
    <row r="20" spans="1:4" ht="11.25">
      <c r="A20" s="138"/>
      <c r="B20" s="134" t="s">
        <v>198</v>
      </c>
      <c r="C20" s="140" t="s">
        <v>191</v>
      </c>
      <c r="D20" s="45"/>
    </row>
    <row r="21" spans="1:4" ht="22.5">
      <c r="A21" s="138"/>
      <c r="B21" s="141" t="s">
        <v>199</v>
      </c>
      <c r="C21" s="142" t="s">
        <v>200</v>
      </c>
      <c r="D21" s="52"/>
    </row>
    <row r="22" spans="1:4" ht="11.25">
      <c r="A22" s="138"/>
      <c r="B22" s="143" t="s">
        <v>201</v>
      </c>
      <c r="C22" s="144" t="s">
        <v>193</v>
      </c>
      <c r="D22" s="70"/>
    </row>
    <row r="23" spans="1:4" ht="12" thickBot="1">
      <c r="A23" s="138"/>
      <c r="B23" s="145" t="s">
        <v>202</v>
      </c>
      <c r="C23" s="146" t="s">
        <v>194</v>
      </c>
      <c r="D23" s="147"/>
    </row>
  </sheetData>
  <sheetProtection/>
  <mergeCells count="4">
    <mergeCell ref="B5:D5"/>
    <mergeCell ref="A10:A11"/>
    <mergeCell ref="A12:A17"/>
    <mergeCell ref="A18:A23"/>
  </mergeCells>
  <dataValidations count="1">
    <dataValidation type="decimal" allowBlank="1" showInputMessage="1" showErrorMessage="1" sqref="D9:D23">
      <formula1>0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В.В.</dc:creator>
  <cp:keywords/>
  <dc:description/>
  <cp:lastModifiedBy>Александров В.В.</cp:lastModifiedBy>
  <cp:lastPrinted>2013-03-21T10:26:22Z</cp:lastPrinted>
  <dcterms:created xsi:type="dcterms:W3CDTF">2010-12-06T09:10:43Z</dcterms:created>
  <dcterms:modified xsi:type="dcterms:W3CDTF">2013-03-28T15:01:07Z</dcterms:modified>
  <cp:category/>
  <cp:version/>
  <cp:contentType/>
  <cp:contentStatus/>
</cp:coreProperties>
</file>